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30" documentId="13_ncr:1_{9561B0B8-38F0-4EF0-AC9F-873E9D9E865A}" xr6:coauthVersionLast="47" xr6:coauthVersionMax="47" xr10:uidLastSave="{58EFC250-791D-4172-AD59-F3065D7920BB}"/>
  <bookViews>
    <workbookView xWindow="-110" yWindow="-110" windowWidth="19420" windowHeight="11500" xr2:uid="{00000000-000D-0000-FFFF-FFFF00000000}"/>
  </bookViews>
  <sheets>
    <sheet name="LNG 51" sheetId="1" r:id="rId1"/>
  </sheets>
  <externalReferences>
    <externalReference r:id="rId2"/>
    <externalReference r:id="rId3"/>
  </externalReferences>
  <definedNames>
    <definedName name="__new1">'[1]PRGGEB-Gib'!$C$7:$C$8,'[1]PRGGEB-Gib'!$G$7,'[1]PRGGEB-Gib'!$K$7:$K$8,'[1]PRGGEB-Gib'!$N$7,'[1]PRGGEB-Gib'!$S$7:$S$8,'[1]PRGGEB-Gib'!$U$7:$U$12,'[1]PRGGEB-Gib'!$B$12:$D$12,'[1]PRGGEB-Gib'!$B$13:$N$46,'[1]PRGGEB-Gib'!$Q$13:$S$45,'[1]PRGGEB-Gib'!$S$45,'[1]PRGGEB-Gib'!$S$45,'[1]PRGGEB-Gib'!$Q$46:$S$46,'[1]PRGGEB-Gib'!$T$13:$U$31,'[1]PRGGEB-Gib'!$U$44:$U$46</definedName>
    <definedName name="__new2">'[1]PRGGEB-Gib'!$V$12:$V$47,'[1]PRGGEB-Gib'!$S$47:$S$48</definedName>
    <definedName name="_new1" localSheetId="0">[2]PASREP!$C$7:$C$8,[2]PASREP!$G$7,[2]PASREP!$K$7:$K$8,[2]PASREP!$N$7,[2]PASREP!$S$7:$S$8,[2]PASREP!$U$7:$U$12,[2]PASREP!$B$12:$D$12,[2]PASREP!$B$13:$N$33,[2]PASREP!$Q$13:$S$32,[2]PASREP!$S$32,[2]PASREP!$S$32,[2]PASREP!$Q$33:$S$33,[2]PASREP!$T$13:$U$30,[2]PASREP!$U$31:$U$33</definedName>
    <definedName name="_new1">#REF!,#REF!,#REF!,#REF!,#REF!,#REF!,#REF!,#REF!,#REF!,#REF!,#REF!,#REF!,#REF!,#REF!</definedName>
    <definedName name="_new2" localSheetId="0">[2]PASREP!$V$12:$V$34,[2]PASREP!$S$34:$S$35</definedName>
    <definedName name="_new2">#REF!,#REF!</definedName>
    <definedName name="aaaa">#REF!,#REF!,#REF!,#REF!,#REF!,#REF!,#REF!,#REF!,#REF!,#REF!,#REF!,#REF!,#REF!,#REF!</definedName>
    <definedName name="blanco">_pas1,_pas2</definedName>
    <definedName name="Bonny">#REF!,#REF!</definedName>
    <definedName name="clearpassage" localSheetId="0">_pas1,_pas2</definedName>
    <definedName name="clearpassage">_pas1,_pas2</definedName>
    <definedName name="clearpassage1" localSheetId="0">_pas1,_pas2</definedName>
    <definedName name="clearpassage1">_pas1,_pas2</definedName>
    <definedName name="clearpassage2" localSheetId="0">_pas1,_pas2</definedName>
    <definedName name="clearpassage2">_pas1,_pas2</definedName>
    <definedName name="clearpassage3" localSheetId="0">_pas1,_pas2</definedName>
    <definedName name="clearpassage3">_pas1,_pas2</definedName>
    <definedName name="clearpassage4">_pas1,_pas2</definedName>
    <definedName name="cvbn">_pas1,_pas2</definedName>
    <definedName name="cvbnm">_pas1,_pas2</definedName>
    <definedName name="displacement" localSheetId="0">#REF!</definedName>
    <definedName name="displacement">#REF!</definedName>
    <definedName name="draft">#REF!</definedName>
    <definedName name="draught" localSheetId="0">#REF!</definedName>
    <definedName name="draught">#REF!</definedName>
    <definedName name="excalibur">_pas1,_pas2</definedName>
    <definedName name="gdfgfg">_pas1,_pas2</definedName>
    <definedName name="hp">#REF!</definedName>
    <definedName name="new" localSheetId="0">[2]PASREP!$C$7:$C$8,[2]PASREP!$G$7,[2]PASREP!$K$7:$K$8,[2]PASREP!$N$7,[2]PASREP!$S$7:$S$8,[2]PASREP!$U$7:$U$12,[2]PASREP!$B$12:$D$12,[2]PASREP!$B$13:$N$33,[2]PASREP!$Q$13:$S$32,[2]PASREP!$S$32,[2]PASREP!$S$32,[2]PASREP!$Q$33:$S$33,[2]PASREP!$T$13:$U$30,[2]PASREP!$U$31:$U$33,[2]PASREP!$U$40</definedName>
    <definedName name="new">#REF!,#REF!,#REF!,#REF!,#REF!,#REF!,#REF!,#REF!,#REF!,#REF!,#REF!,#REF!,#REF!,#REF!,#REF!</definedName>
    <definedName name="no">_pas1,_pas2</definedName>
    <definedName name="passage" localSheetId="0">#REF!</definedName>
    <definedName name="passage">#REF!</definedName>
    <definedName name="_xlnm.Print_Area" localSheetId="0">'LNG 51'!$A$1:$H$34</definedName>
    <definedName name="TTTTT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C26" i="1"/>
  <c r="G24" i="1"/>
  <c r="F23" i="1"/>
  <c r="G23" i="1" s="1"/>
  <c r="E20" i="1"/>
  <c r="C15" i="1"/>
  <c r="G14" i="1"/>
  <c r="G13" i="1"/>
  <c r="G16" i="1" l="1"/>
  <c r="C17" i="1" s="1"/>
  <c r="G27" i="1"/>
  <c r="D20" i="1" s="1"/>
  <c r="F20" i="1" s="1"/>
  <c r="F27" i="1"/>
  <c r="D28" i="1" l="1"/>
  <c r="C28" i="1"/>
</calcChain>
</file>

<file path=xl/sharedStrings.xml><?xml version="1.0" encoding="utf-8"?>
<sst xmlns="http://schemas.openxmlformats.org/spreadsheetml/2006/main" count="47" uniqueCount="41">
  <si>
    <t>SHIP:</t>
  </si>
  <si>
    <t>VOYAGE No.:</t>
  </si>
  <si>
    <t>TERMINAL:</t>
  </si>
  <si>
    <t>Conversion Fac:</t>
  </si>
  <si>
    <t>DATE:</t>
  </si>
  <si>
    <t>LOADED</t>
  </si>
  <si>
    <t>BALLAST</t>
  </si>
  <si>
    <t>DESCRIPTION</t>
  </si>
  <si>
    <t>QUANTITIES</t>
  </si>
  <si>
    <t>DATE / TIME</t>
  </si>
  <si>
    <t>REMARKS</t>
  </si>
  <si>
    <t>DATE   LT</t>
  </si>
  <si>
    <t>Time zone</t>
  </si>
  <si>
    <t>DATE  UTC</t>
  </si>
  <si>
    <t>GAUGING (CTMS) AFTER DISCHARGING</t>
  </si>
  <si>
    <t>m3</t>
  </si>
  <si>
    <t>GAUGING (CTMS) BEFORE LOADING</t>
  </si>
  <si>
    <t>TOTAL BOIL OFF DURING VOYAGE</t>
  </si>
  <si>
    <t>VOYAGE TIME BETWEEN MEASUREMENTS</t>
  </si>
  <si>
    <t>hrs</t>
  </si>
  <si>
    <t>AVERAGE DAILY BOIL OFF</t>
  </si>
  <si>
    <t>%</t>
  </si>
  <si>
    <t>BOG CONSUMPTION FOR SEA</t>
  </si>
  <si>
    <t>TOTAL BOG (m3)</t>
  </si>
  <si>
    <t>AVERAGE BOG (m3/d)</t>
  </si>
  <si>
    <t>TOTAL BOGequi (MT)</t>
  </si>
  <si>
    <t>AVERAGE BOGequi (MT/d)</t>
  </si>
  <si>
    <t>PASSAGE</t>
  </si>
  <si>
    <t>HFO (MT)</t>
  </si>
  <si>
    <t>MGO (MT)</t>
  </si>
  <si>
    <t>ROB @ SSP (LAST PORT)</t>
  </si>
  <si>
    <t>ROB @ ESP  (THIS PORT)</t>
  </si>
  <si>
    <t xml:space="preserve">BUNKERED </t>
  </si>
  <si>
    <t>TOTAL CONSUMPTION FOR SEA PASSAGE</t>
  </si>
  <si>
    <t>VOYAGE TIME (SSP to ESP)</t>
  </si>
  <si>
    <t>AVERAGE VOYAGE CONSUMPTION</t>
  </si>
  <si>
    <t>MASTER:</t>
  </si>
  <si>
    <t>CHIEF ENGINEER:</t>
  </si>
  <si>
    <t>Bunker and Boil Off Gas Statement</t>
  </si>
  <si>
    <t>Charterer's Instructions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</si>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</sst>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####.00\ &quot;m3/d&quot;"/>
    <numFmt numFmtId="166" formatCode="####.00\ &quot;mT/d&quot;"/>
    <numFmt numFmtId="167" formatCode="0.000000"/>
    <numFmt numFmtId="168" formatCode="####0\ &quot;mT&quot;"/>
    <numFmt numFmtId="169" formatCode="####.0\ &quot;mT&quot;"/>
    <numFmt numFmtId="170" formatCode="####\ &quot;mT&quot;"/>
    <numFmt numFmtId="171" formatCode="dd&quot;d&quot;\ \ hh&quot;h&quot;mm"/>
    <numFmt numFmtId="172" formatCode="####0.00\ &quot;mT/d&quot;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.3000000000000007"/>
      <color indexed="12"/>
      <name val="MS Sans Serif"/>
      <family val="2"/>
    </font>
    <font>
      <sz val="10"/>
      <name val="MS Sans Serif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ay">
        <bgColor indexed="22"/>
      </patternFill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4" fillId="0" borderId="0"/>
  </cellStyleXfs>
  <cellXfs count="95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2" fontId="5" fillId="2" borderId="1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2" fontId="5" fillId="0" borderId="7" xfId="0" applyNumberFormat="1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22" fontId="5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22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165" fontId="5" fillId="0" borderId="24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8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>
      <alignment horizontal="center" vertical="center" wrapText="1"/>
    </xf>
    <xf numFmtId="170" fontId="5" fillId="2" borderId="31" xfId="0" applyNumberFormat="1" applyFont="1" applyFill="1" applyBorder="1" applyAlignment="1" applyProtection="1">
      <alignment horizontal="center" vertical="center" wrapText="1"/>
      <protection locked="0"/>
    </xf>
    <xf numFmtId="169" fontId="5" fillId="2" borderId="32" xfId="0" applyNumberFormat="1" applyFont="1" applyFill="1" applyBorder="1" applyAlignment="1" applyProtection="1">
      <alignment horizontal="center" vertical="center" wrapText="1"/>
      <protection locked="0"/>
    </xf>
    <xf numFmtId="22" fontId="5" fillId="2" borderId="16" xfId="0" applyNumberFormat="1" applyFont="1" applyFill="1" applyBorder="1" applyAlignment="1">
      <alignment horizontal="center" vertical="center" wrapText="1"/>
    </xf>
    <xf numFmtId="170" fontId="5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>
      <alignment horizontal="center" vertical="center" wrapText="1"/>
    </xf>
    <xf numFmtId="170" fontId="5" fillId="0" borderId="31" xfId="0" applyNumberFormat="1" applyFont="1" applyBorder="1" applyAlignment="1" applyProtection="1">
      <alignment horizontal="center" vertical="center" wrapText="1"/>
      <protection locked="0"/>
    </xf>
    <xf numFmtId="169" fontId="5" fillId="0" borderId="31" xfId="0" applyNumberFormat="1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>
      <alignment horizontal="center" vertical="center" wrapText="1"/>
    </xf>
    <xf numFmtId="171" fontId="5" fillId="0" borderId="34" xfId="0" applyNumberFormat="1" applyFont="1" applyBorder="1" applyAlignment="1">
      <alignment horizontal="center" vertical="center" wrapText="1"/>
    </xf>
    <xf numFmtId="172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22" fontId="5" fillId="0" borderId="12" xfId="0" applyNumberFormat="1" applyFont="1" applyBorder="1" applyAlignment="1">
      <alignment horizontal="center" vertical="center" wrapText="1"/>
    </xf>
    <xf numFmtId="22" fontId="5" fillId="0" borderId="16" xfId="0" applyNumberFormat="1" applyFont="1" applyBorder="1" applyAlignment="1">
      <alignment horizontal="center" vertical="center" wrapText="1"/>
    </xf>
  </cellXfs>
  <cellStyles count="6">
    <cellStyle name="Hyperlink_pc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2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1825625</xdr:colOff>
      <xdr:row>0</xdr:row>
      <xdr:rowOff>0</xdr:rowOff>
    </xdr:from>
    <xdr:to>
      <xdr:col>6</xdr:col>
      <xdr:colOff>1454150</xdr:colOff>
      <xdr:row>7</xdr:row>
      <xdr:rowOff>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BF5D171D-B4C5-4635-B905-749B3BE61498}"/>
            </a:ext>
          </a:extLst>
        </xdr:cNvPr>
        <xdr:cNvGrpSpPr>
          <a:grpSpLocks/>
        </xdr:cNvGrpSpPr>
      </xdr:nvGrpSpPr>
      <xdr:grpSpPr bwMode="auto">
        <a:xfrm>
          <a:off x="1939925" y="0"/>
          <a:ext cx="6810375" cy="1162050"/>
          <a:chOff x="616062" y="486668"/>
          <a:chExt cx="6545277" cy="1582683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F34BF8E9-526B-E9D5-2518-CC707521DF0A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LNG-51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41401ED2-D337-08E2-F73F-2202198E1B59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84308DA7-D530-B6B2-ED32-88277F766521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744B8534-6C32-9089-57D4-4226EFAE5142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C639D383-E0AD-BC78-686B-F4A00EDC4A9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D16F949A-FFAC-7E3C-86E9-5F8380727BB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207F83A9-51EF-E003-CF15-4780329B699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D5FE357C-5B9D-5E0F-7D81-9E64A216329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D93C451B-87E3-69AA-4976-0FD5EEA6B7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5"/>
                <a:ext cx="404" cy="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BOG STATEMENT 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7FA29717-890E-AC9D-D93F-A9D75120C71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38538A64-0BC2-D803-8077-E9AEA9FBC7D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358E3FCA-1DBD-2F85-D06F-33E56800CD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268513EA-6E27-AE5E-05FE-3BD7961B1C2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B1760CC3-6DC7-1F71-3243-3F666D51DB5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DEF570F6-DB8D-A523-E11D-316675323DD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4F40B63A-AAC3-20F4-E3D1-187015D7D4B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A7A7A984-8E9B-85EC-7866-AB893EA313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LNG-51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A68C5021-3269-B213-DE6D-9A39E58FD9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15B6996-8DE5-8C18-CC98-C0F1D4E1AB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DC7653B3-EEB1-C01D-7D07-D9D6D0B3ED5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015B80A8-CE84-3148-9D9A-2CCF7831AEF5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%20EXCELLENCE\VOY%20010\PasRep%20and%20port%20cons%20voy-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cellence1\common\Chief%20Engineer\Spirou\spirou%20voy.%20records%20VOYAGE%20006.xl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GGEB-Gib"/>
      <sheetName val="Port cons Gibraltar"/>
      <sheetName val="PR Gibraltar-Port Said"/>
      <sheetName val="PORTCONSTransit Suez"/>
      <sheetName val="PRPtSuez -Dubai "/>
      <sheetName val="Port cons Dubai DD"/>
      <sheetName val="PRDubai - Fujairah"/>
      <sheetName val="Port cons Fujairah"/>
      <sheetName val="PR Fujairah- Cape Town"/>
      <sheetName val="Port cons Cape Town"/>
      <sheetName val="PR Cape Town - Trinidad"/>
      <sheetName val="Port cons Trinidad"/>
      <sheetName val="PR Pt Fortin - St Eustatius"/>
      <sheetName val="Port cons St Eustatius"/>
      <sheetName val="PRSt Eustatius - San Juan"/>
      <sheetName val="Port cons San Juan"/>
      <sheetName val="PRSan Juan - Korea"/>
      <sheetName val="BOG 010 Pt Fortin-Korea"/>
      <sheetName val="Port cons Inchon"/>
      <sheetName val="Summary voyage"/>
    </sheetNames>
    <sheetDataSet>
      <sheetData sheetId="0">
        <row r="7">
          <cell r="C7" t="str">
            <v>H.VOTION</v>
          </cell>
          <cell r="G7" t="str">
            <v>GGEB</v>
          </cell>
          <cell r="K7">
            <v>7.65</v>
          </cell>
          <cell r="N7" t="str">
            <v>Gibraltar</v>
          </cell>
          <cell r="S7">
            <v>8.66</v>
          </cell>
          <cell r="U7" t="str">
            <v>Ballast</v>
          </cell>
        </row>
        <row r="8">
          <cell r="C8" t="str">
            <v>VANDERMAELEN</v>
          </cell>
          <cell r="K8">
            <v>10.11</v>
          </cell>
          <cell r="S8">
            <v>9.7799999999999994</v>
          </cell>
          <cell r="U8" t="str">
            <v>617 m3</v>
          </cell>
        </row>
        <row r="9">
          <cell r="U9">
            <v>3036</v>
          </cell>
        </row>
        <row r="10">
          <cell r="U10">
            <v>194</v>
          </cell>
        </row>
        <row r="11">
          <cell r="U11">
            <v>84</v>
          </cell>
        </row>
        <row r="12">
          <cell r="B12">
            <v>39273</v>
          </cell>
          <cell r="C12" t="str">
            <v>28-03N</v>
          </cell>
          <cell r="D12" t="str">
            <v>092-59W</v>
          </cell>
          <cell r="U12" t="str">
            <v>1930/1430</v>
          </cell>
          <cell r="V12">
            <v>34153307</v>
          </cell>
        </row>
        <row r="13">
          <cell r="B13">
            <v>39274</v>
          </cell>
          <cell r="C13" t="str">
            <v>26-07N</v>
          </cell>
          <cell r="D13" t="str">
            <v>087-41W</v>
          </cell>
          <cell r="E13">
            <v>308</v>
          </cell>
          <cell r="F13">
            <v>18.670000000000002</v>
          </cell>
          <cell r="G13">
            <v>16.5</v>
          </cell>
          <cell r="J13">
            <v>76</v>
          </cell>
          <cell r="K13">
            <v>66.25</v>
          </cell>
          <cell r="L13">
            <v>142.30000000000001</v>
          </cell>
          <cell r="Q13" t="str">
            <v>SW</v>
          </cell>
          <cell r="R13">
            <v>3</v>
          </cell>
          <cell r="V13">
            <v>34238600</v>
          </cell>
        </row>
        <row r="14">
          <cell r="B14">
            <v>39275</v>
          </cell>
          <cell r="C14" t="str">
            <v>25-23N</v>
          </cell>
          <cell r="D14" t="str">
            <v>079-57W</v>
          </cell>
          <cell r="E14">
            <v>477</v>
          </cell>
          <cell r="F14">
            <v>20.74</v>
          </cell>
          <cell r="G14">
            <v>23</v>
          </cell>
          <cell r="J14">
            <v>7</v>
          </cell>
          <cell r="K14">
            <v>180.2</v>
          </cell>
          <cell r="L14">
            <v>187.2</v>
          </cell>
          <cell r="Q14" t="str">
            <v>S</v>
          </cell>
          <cell r="R14">
            <v>3</v>
          </cell>
          <cell r="V14">
            <v>34357805</v>
          </cell>
        </row>
        <row r="15">
          <cell r="B15">
            <v>39276</v>
          </cell>
          <cell r="C15" t="str">
            <v>30-10N</v>
          </cell>
          <cell r="D15" t="str">
            <v>073-48W</v>
          </cell>
          <cell r="E15">
            <v>468</v>
          </cell>
          <cell r="F15">
            <v>20.350000000000001</v>
          </cell>
          <cell r="G15">
            <v>23</v>
          </cell>
          <cell r="J15">
            <v>19</v>
          </cell>
          <cell r="K15">
            <v>164.4</v>
          </cell>
          <cell r="L15">
            <v>183.4</v>
          </cell>
          <cell r="Q15" t="str">
            <v>SSE</v>
          </cell>
          <cell r="R15">
            <v>5</v>
          </cell>
          <cell r="V15">
            <v>34477300</v>
          </cell>
        </row>
        <row r="16">
          <cell r="B16">
            <v>39277</v>
          </cell>
          <cell r="C16" t="str">
            <v>33-23N</v>
          </cell>
          <cell r="D16" t="str">
            <v>062-48W</v>
          </cell>
          <cell r="E16">
            <v>451</v>
          </cell>
          <cell r="F16">
            <v>19.61</v>
          </cell>
          <cell r="G16">
            <v>23</v>
          </cell>
          <cell r="J16">
            <v>155</v>
          </cell>
          <cell r="K16">
            <v>43.5</v>
          </cell>
          <cell r="L16">
            <v>198.5</v>
          </cell>
          <cell r="Q16" t="str">
            <v>SSW</v>
          </cell>
          <cell r="R16">
            <v>4</v>
          </cell>
          <cell r="V16">
            <v>34597055</v>
          </cell>
        </row>
        <row r="17">
          <cell r="B17">
            <v>39278</v>
          </cell>
          <cell r="C17" t="str">
            <v>36-04N</v>
          </cell>
          <cell r="D17" t="str">
            <v>057-11W</v>
          </cell>
          <cell r="E17">
            <v>454</v>
          </cell>
          <cell r="F17">
            <v>18.920000000000002</v>
          </cell>
          <cell r="G17">
            <v>24</v>
          </cell>
          <cell r="J17">
            <v>154</v>
          </cell>
          <cell r="K17">
            <v>49.5</v>
          </cell>
          <cell r="L17">
            <v>203.5</v>
          </cell>
          <cell r="Q17" t="str">
            <v>SSW</v>
          </cell>
          <cell r="R17">
            <v>4</v>
          </cell>
          <cell r="V17">
            <v>34721448</v>
          </cell>
        </row>
        <row r="18">
          <cell r="B18">
            <v>39279</v>
          </cell>
          <cell r="C18" t="str">
            <v>38-02N</v>
          </cell>
          <cell r="D18" t="str">
            <v>048-26W</v>
          </cell>
          <cell r="E18">
            <v>436</v>
          </cell>
          <cell r="F18">
            <v>18.96</v>
          </cell>
          <cell r="G18">
            <v>23</v>
          </cell>
          <cell r="J18">
            <v>182</v>
          </cell>
          <cell r="K18">
            <v>6.1</v>
          </cell>
          <cell r="L18">
            <v>188.1</v>
          </cell>
          <cell r="Q18" t="str">
            <v>SSW</v>
          </cell>
          <cell r="R18">
            <v>4</v>
          </cell>
          <cell r="V18">
            <v>34840992</v>
          </cell>
        </row>
        <row r="19">
          <cell r="B19">
            <v>39280</v>
          </cell>
          <cell r="C19" t="str">
            <v>39-23N</v>
          </cell>
          <cell r="D19" t="str">
            <v>038-48W</v>
          </cell>
          <cell r="E19">
            <v>458</v>
          </cell>
          <cell r="F19">
            <v>19.91</v>
          </cell>
          <cell r="G19">
            <v>23</v>
          </cell>
          <cell r="J19">
            <v>182</v>
          </cell>
          <cell r="K19">
            <v>3.44</v>
          </cell>
          <cell r="L19">
            <v>185.4</v>
          </cell>
          <cell r="N19">
            <v>6</v>
          </cell>
          <cell r="Q19" t="str">
            <v>NW</v>
          </cell>
          <cell r="R19">
            <v>4</v>
          </cell>
          <cell r="V19">
            <v>34960340</v>
          </cell>
        </row>
        <row r="20">
          <cell r="B20">
            <v>39281</v>
          </cell>
          <cell r="C20" t="str">
            <v>39-53N</v>
          </cell>
          <cell r="D20" t="str">
            <v>029-39W</v>
          </cell>
          <cell r="E20">
            <v>425</v>
          </cell>
          <cell r="F20">
            <v>18.48</v>
          </cell>
          <cell r="G20">
            <v>23</v>
          </cell>
          <cell r="J20">
            <v>109</v>
          </cell>
          <cell r="K20">
            <v>89.94</v>
          </cell>
          <cell r="L20">
            <v>198.9</v>
          </cell>
          <cell r="N20">
            <v>36</v>
          </cell>
          <cell r="Q20" t="str">
            <v>NE</v>
          </cell>
          <cell r="R20">
            <v>6</v>
          </cell>
          <cell r="V20">
            <v>35078304</v>
          </cell>
        </row>
        <row r="21">
          <cell r="B21">
            <v>39282</v>
          </cell>
          <cell r="C21" t="str">
            <v>38-17N</v>
          </cell>
          <cell r="D21" t="str">
            <v>020-15W</v>
          </cell>
          <cell r="E21">
            <v>448</v>
          </cell>
          <cell r="F21">
            <v>18.670000000000002</v>
          </cell>
          <cell r="G21">
            <v>24</v>
          </cell>
          <cell r="J21">
            <v>204</v>
          </cell>
          <cell r="L21">
            <v>204</v>
          </cell>
          <cell r="Q21" t="str">
            <v>ENE</v>
          </cell>
          <cell r="R21">
            <v>7</v>
          </cell>
          <cell r="V21">
            <v>35201907</v>
          </cell>
        </row>
        <row r="22">
          <cell r="B22">
            <v>39283</v>
          </cell>
          <cell r="C22" t="str">
            <v>36-45N</v>
          </cell>
          <cell r="D22" t="str">
            <v>011-17W</v>
          </cell>
          <cell r="E22">
            <v>437</v>
          </cell>
          <cell r="F22">
            <v>19</v>
          </cell>
          <cell r="G22">
            <v>23</v>
          </cell>
          <cell r="J22">
            <v>198</v>
          </cell>
          <cell r="L22">
            <v>198</v>
          </cell>
          <cell r="Q22" t="str">
            <v>ENE</v>
          </cell>
          <cell r="R22">
            <v>6</v>
          </cell>
          <cell r="V22">
            <v>35321037</v>
          </cell>
        </row>
        <row r="23">
          <cell r="F23">
            <v>0</v>
          </cell>
          <cell r="L23">
            <v>0</v>
          </cell>
          <cell r="V23">
            <v>35321037</v>
          </cell>
        </row>
        <row r="24">
          <cell r="F24">
            <v>0</v>
          </cell>
          <cell r="L24">
            <v>0</v>
          </cell>
          <cell r="V24">
            <v>35321037</v>
          </cell>
        </row>
        <row r="25">
          <cell r="F25">
            <v>0</v>
          </cell>
          <cell r="L25">
            <v>0</v>
          </cell>
          <cell r="V25">
            <v>35321037</v>
          </cell>
        </row>
        <row r="26">
          <cell r="F26">
            <v>0</v>
          </cell>
          <cell r="L26">
            <v>0</v>
          </cell>
          <cell r="V26">
            <v>35321037</v>
          </cell>
        </row>
        <row r="27">
          <cell r="F27">
            <v>0</v>
          </cell>
          <cell r="L27">
            <v>0</v>
          </cell>
          <cell r="V27">
            <v>35321037</v>
          </cell>
        </row>
        <row r="28">
          <cell r="F28">
            <v>0</v>
          </cell>
          <cell r="L28">
            <v>0</v>
          </cell>
          <cell r="V28">
            <v>35321037</v>
          </cell>
        </row>
        <row r="29">
          <cell r="F29">
            <v>0</v>
          </cell>
          <cell r="L29">
            <v>0</v>
          </cell>
          <cell r="V29">
            <v>35321037</v>
          </cell>
        </row>
        <row r="30">
          <cell r="F30">
            <v>0</v>
          </cell>
          <cell r="L30">
            <v>0</v>
          </cell>
          <cell r="V30">
            <v>35321037</v>
          </cell>
        </row>
        <row r="31">
          <cell r="F31">
            <v>0</v>
          </cell>
          <cell r="L31">
            <v>0</v>
          </cell>
          <cell r="V31">
            <v>35321037</v>
          </cell>
        </row>
        <row r="32">
          <cell r="F32">
            <v>0</v>
          </cell>
          <cell r="L32">
            <v>0</v>
          </cell>
          <cell r="V32">
            <v>35321037</v>
          </cell>
        </row>
        <row r="33">
          <cell r="F33">
            <v>0</v>
          </cell>
          <cell r="L33">
            <v>0</v>
          </cell>
          <cell r="V33">
            <v>35321037</v>
          </cell>
        </row>
        <row r="34">
          <cell r="F34">
            <v>0</v>
          </cell>
          <cell r="L34">
            <v>0</v>
          </cell>
          <cell r="V34">
            <v>35321037</v>
          </cell>
        </row>
        <row r="35">
          <cell r="F35">
            <v>0</v>
          </cell>
          <cell r="L35">
            <v>0</v>
          </cell>
          <cell r="V35">
            <v>35321037</v>
          </cell>
        </row>
        <row r="36">
          <cell r="F36">
            <v>0</v>
          </cell>
          <cell r="L36">
            <v>0</v>
          </cell>
          <cell r="V36">
            <v>35321037</v>
          </cell>
        </row>
        <row r="37">
          <cell r="F37">
            <v>0</v>
          </cell>
          <cell r="L37">
            <v>0</v>
          </cell>
          <cell r="V37">
            <v>35321037</v>
          </cell>
        </row>
        <row r="38">
          <cell r="F38">
            <v>0</v>
          </cell>
          <cell r="L38">
            <v>0</v>
          </cell>
          <cell r="V38">
            <v>35321037</v>
          </cell>
        </row>
        <row r="39">
          <cell r="F39">
            <v>0</v>
          </cell>
          <cell r="L39">
            <v>0</v>
          </cell>
          <cell r="V39">
            <v>35321037</v>
          </cell>
        </row>
        <row r="40">
          <cell r="F40">
            <v>0</v>
          </cell>
          <cell r="L40">
            <v>0</v>
          </cell>
          <cell r="V40">
            <v>35321037</v>
          </cell>
        </row>
        <row r="41">
          <cell r="F41">
            <v>0</v>
          </cell>
          <cell r="L41">
            <v>0</v>
          </cell>
          <cell r="V41">
            <v>35321037</v>
          </cell>
        </row>
        <row r="42">
          <cell r="F42">
            <v>0</v>
          </cell>
          <cell r="L42">
            <v>0</v>
          </cell>
          <cell r="V42">
            <v>35321037</v>
          </cell>
        </row>
        <row r="43">
          <cell r="F43">
            <v>0</v>
          </cell>
          <cell r="L43">
            <v>0</v>
          </cell>
          <cell r="V43">
            <v>35321037</v>
          </cell>
        </row>
        <row r="44">
          <cell r="F44">
            <v>0</v>
          </cell>
          <cell r="L44">
            <v>0</v>
          </cell>
          <cell r="V44">
            <v>35321037</v>
          </cell>
        </row>
        <row r="45">
          <cell r="F45">
            <v>0</v>
          </cell>
          <cell r="L45">
            <v>0</v>
          </cell>
          <cell r="V45">
            <v>35321037</v>
          </cell>
        </row>
        <row r="46">
          <cell r="B46">
            <v>39284</v>
          </cell>
          <cell r="C46" t="str">
            <v>35-54N</v>
          </cell>
          <cell r="D46" t="str">
            <v>005-57W</v>
          </cell>
          <cell r="E46">
            <v>263</v>
          </cell>
          <cell r="F46">
            <v>19.48</v>
          </cell>
          <cell r="G46">
            <v>13.5</v>
          </cell>
          <cell r="J46">
            <v>118</v>
          </cell>
          <cell r="L46">
            <v>118</v>
          </cell>
          <cell r="Q46" t="str">
            <v>NNW</v>
          </cell>
          <cell r="R46">
            <v>7</v>
          </cell>
          <cell r="S46">
            <v>-158.6</v>
          </cell>
          <cell r="U46" t="str">
            <v>0130/2330</v>
          </cell>
          <cell r="V46">
            <v>35391343</v>
          </cell>
        </row>
        <row r="47">
          <cell r="V47">
            <v>1238036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REP"/>
      <sheetName val="BOG correction"/>
      <sheetName val="pc Pfortin"/>
      <sheetName val="pc Spore"/>
      <sheetName val="pc PyongTaek-Inchon"/>
      <sheetName val="spirou"/>
      <sheetName val="BOG Bonny - Chita"/>
      <sheetName val="BOG Spore - Chita "/>
      <sheetName val="BOG Disport-Spore"/>
      <sheetName val="BOG Spore-Loadport"/>
      <sheetName val="BOG Dis-Loadport"/>
      <sheetName val="HP"/>
    </sheetNames>
    <sheetDataSet>
      <sheetData sheetId="0">
        <row r="7">
          <cell r="C7" t="str">
            <v>J.P.WIGNY</v>
          </cell>
          <cell r="K7">
            <v>9.5</v>
          </cell>
          <cell r="N7" t="str">
            <v>PyongTaek</v>
          </cell>
        </row>
        <row r="8">
          <cell r="K8">
            <v>9.5</v>
          </cell>
        </row>
        <row r="12">
          <cell r="V12">
            <v>40078345</v>
          </cell>
        </row>
        <row r="13">
          <cell r="F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F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F15">
            <v>0</v>
          </cell>
          <cell r="L15">
            <v>0</v>
          </cell>
        </row>
        <row r="16">
          <cell r="F16">
            <v>0</v>
          </cell>
          <cell r="L16">
            <v>0</v>
          </cell>
        </row>
        <row r="17">
          <cell r="F17">
            <v>0</v>
          </cell>
          <cell r="L17">
            <v>0</v>
          </cell>
        </row>
        <row r="18">
          <cell r="F18">
            <v>0</v>
          </cell>
          <cell r="L18">
            <v>0</v>
          </cell>
        </row>
        <row r="19">
          <cell r="F19">
            <v>0</v>
          </cell>
          <cell r="L19">
            <v>0</v>
          </cell>
        </row>
        <row r="20">
          <cell r="F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L22">
            <v>0</v>
          </cell>
        </row>
        <row r="23">
          <cell r="F23">
            <v>0</v>
          </cell>
          <cell r="L23">
            <v>0</v>
          </cell>
        </row>
        <row r="24">
          <cell r="F24">
            <v>0</v>
          </cell>
          <cell r="L24">
            <v>0</v>
          </cell>
        </row>
        <row r="25">
          <cell r="F25">
            <v>0</v>
          </cell>
          <cell r="L25">
            <v>0</v>
          </cell>
        </row>
        <row r="26">
          <cell r="F26">
            <v>0</v>
          </cell>
          <cell r="L26">
            <v>0</v>
          </cell>
        </row>
        <row r="27">
          <cell r="K27">
            <v>0</v>
          </cell>
        </row>
        <row r="28">
          <cell r="F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K29">
            <v>0</v>
          </cell>
          <cell r="L29">
            <v>0</v>
          </cell>
        </row>
        <row r="30">
          <cell r="F30">
            <v>0</v>
          </cell>
          <cell r="K30">
            <v>0</v>
          </cell>
          <cell r="L30">
            <v>0</v>
          </cell>
        </row>
        <row r="31">
          <cell r="F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K32">
            <v>0</v>
          </cell>
          <cell r="L32">
            <v>0</v>
          </cell>
        </row>
        <row r="33">
          <cell r="B33">
            <v>38019</v>
          </cell>
          <cell r="C33">
            <v>3656</v>
          </cell>
          <cell r="D33">
            <v>12605</v>
          </cell>
          <cell r="E33">
            <v>322</v>
          </cell>
          <cell r="F33">
            <v>14.636363636363637</v>
          </cell>
          <cell r="G33">
            <v>22</v>
          </cell>
          <cell r="J33">
            <v>42</v>
          </cell>
          <cell r="K33">
            <v>39.595400188316489</v>
          </cell>
          <cell r="L33">
            <v>81.595400188316489</v>
          </cell>
          <cell r="Q33" t="str">
            <v>NW</v>
          </cell>
          <cell r="R33">
            <v>6</v>
          </cell>
          <cell r="U33" t="str">
            <v>1000/0100</v>
          </cell>
        </row>
        <row r="34">
          <cell r="V34">
            <v>-40078345</v>
          </cell>
        </row>
        <row r="40">
          <cell r="U4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O35"/>
  <sheetViews>
    <sheetView showGridLines="0" tabSelected="1" view="pageBreakPreview" zoomScale="70" zoomScaleNormal="100" zoomScaleSheetLayoutView="70" workbookViewId="0">
      <selection activeCell="H3" sqref="H3"/>
    </sheetView>
  </sheetViews>
  <sheetFormatPr defaultColWidth="9.08984375" defaultRowHeight="13" x14ac:dyDescent="0.25"/>
  <cols>
    <col min="1" max="1" width="1.6328125" style="1" customWidth="1"/>
    <col min="2" max="2" width="31.6328125" style="1" customWidth="1"/>
    <col min="3" max="3" width="19.90625" style="1" customWidth="1"/>
    <col min="4" max="5" width="17.6328125" style="1" customWidth="1"/>
    <col min="6" max="6" width="16" style="1" customWidth="1"/>
    <col min="7" max="7" width="25.90625" style="1" customWidth="1"/>
    <col min="8" max="8" width="22.90625" style="1" customWidth="1"/>
    <col min="9" max="16384" width="9.08984375" style="1"/>
  </cols>
  <sheetData>
    <row r="7" spans="2:8" ht="13.5" thickBot="1" x14ac:dyDescent="0.3"/>
    <row r="8" spans="2:8" s="2" customFormat="1" ht="15.75" customHeight="1" thickBot="1" x14ac:dyDescent="0.3">
      <c r="B8" s="77" t="s">
        <v>0</v>
      </c>
      <c r="C8" s="78" t="s">
        <v>1</v>
      </c>
      <c r="D8" s="79" t="s">
        <v>2</v>
      </c>
      <c r="E8" s="78" t="s">
        <v>3</v>
      </c>
      <c r="F8" s="79" t="s">
        <v>4</v>
      </c>
      <c r="G8" s="80" t="s">
        <v>5</v>
      </c>
      <c r="H8" s="81" t="s">
        <v>6</v>
      </c>
    </row>
    <row r="9" spans="2:8" s="2" customFormat="1" ht="25.5" customHeight="1" thickBot="1" x14ac:dyDescent="0.3">
      <c r="B9" s="3"/>
      <c r="C9" s="4"/>
      <c r="D9" s="4"/>
      <c r="E9" s="4"/>
      <c r="F9" s="5"/>
      <c r="G9" s="6"/>
      <c r="H9" s="7"/>
    </row>
    <row r="10" spans="2:8" ht="14" thickTop="1" thickBot="1" x14ac:dyDescent="0.3">
      <c r="B10" s="8"/>
      <c r="C10" s="8"/>
      <c r="D10" s="8"/>
      <c r="E10" s="8"/>
      <c r="F10" s="8"/>
      <c r="G10" s="8"/>
      <c r="H10" s="8"/>
    </row>
    <row r="11" spans="2:8" ht="13.5" thickTop="1" x14ac:dyDescent="0.25">
      <c r="B11" s="9" t="s">
        <v>7</v>
      </c>
      <c r="C11" s="86" t="s">
        <v>8</v>
      </c>
      <c r="D11" s="87"/>
      <c r="E11" s="86" t="s">
        <v>9</v>
      </c>
      <c r="F11" s="88"/>
      <c r="G11" s="87"/>
      <c r="H11" s="10" t="s">
        <v>10</v>
      </c>
    </row>
    <row r="12" spans="2:8" ht="13.5" thickBot="1" x14ac:dyDescent="0.3">
      <c r="B12" s="11"/>
      <c r="C12" s="89"/>
      <c r="D12" s="90"/>
      <c r="E12" s="12" t="s">
        <v>11</v>
      </c>
      <c r="F12" s="12" t="s">
        <v>12</v>
      </c>
      <c r="G12" s="12" t="s">
        <v>13</v>
      </c>
      <c r="H12" s="7"/>
    </row>
    <row r="13" spans="2:8" ht="28.5" customHeight="1" thickTop="1" x14ac:dyDescent="0.25">
      <c r="B13" s="13" t="s">
        <v>14</v>
      </c>
      <c r="C13" s="14"/>
      <c r="D13" s="15" t="s">
        <v>15</v>
      </c>
      <c r="E13" s="16"/>
      <c r="F13" s="17"/>
      <c r="G13" s="18">
        <f>E13-F13/24</f>
        <v>0</v>
      </c>
      <c r="H13" s="19"/>
    </row>
    <row r="14" spans="2:8" ht="28.5" customHeight="1" x14ac:dyDescent="0.25">
      <c r="B14" s="20" t="s">
        <v>16</v>
      </c>
      <c r="C14" s="14"/>
      <c r="D14" s="21" t="s">
        <v>15</v>
      </c>
      <c r="E14" s="22"/>
      <c r="F14" s="23"/>
      <c r="G14" s="24">
        <f>E14-F14/24</f>
        <v>0</v>
      </c>
      <c r="H14" s="19"/>
    </row>
    <row r="15" spans="2:8" ht="14.25" customHeight="1" x14ac:dyDescent="0.25">
      <c r="B15" s="25" t="s">
        <v>17</v>
      </c>
      <c r="C15" s="26">
        <f>C13-C14</f>
        <v>0</v>
      </c>
      <c r="D15" s="27" t="s">
        <v>15</v>
      </c>
      <c r="E15" s="28"/>
      <c r="F15" s="28"/>
      <c r="G15" s="28"/>
      <c r="H15" s="29"/>
    </row>
    <row r="16" spans="2:8" ht="28.5" customHeight="1" x14ac:dyDescent="0.25">
      <c r="B16" s="20" t="s">
        <v>18</v>
      </c>
      <c r="C16" s="91"/>
      <c r="D16" s="92"/>
      <c r="E16" s="30"/>
      <c r="F16" s="30"/>
      <c r="G16" s="31">
        <f>(G14-G13)*24</f>
        <v>0</v>
      </c>
      <c r="H16" s="32" t="s">
        <v>19</v>
      </c>
    </row>
    <row r="17" spans="2:8" ht="14.25" customHeight="1" thickBot="1" x14ac:dyDescent="0.3">
      <c r="B17" s="33" t="s">
        <v>20</v>
      </c>
      <c r="C17" s="34" t="e">
        <f>(C15*2400)/(138033.8*G16)</f>
        <v>#DIV/0!</v>
      </c>
      <c r="D17" s="35" t="s">
        <v>21</v>
      </c>
      <c r="E17" s="36"/>
      <c r="F17" s="36"/>
      <c r="G17" s="36"/>
      <c r="H17" s="37"/>
    </row>
    <row r="18" spans="2:8" ht="14.25" customHeight="1" thickTop="1" thickBot="1" x14ac:dyDescent="0.3">
      <c r="B18" s="38"/>
      <c r="C18" s="39"/>
      <c r="D18" s="38"/>
      <c r="E18" s="38"/>
      <c r="F18" s="38"/>
      <c r="G18" s="38"/>
      <c r="H18" s="38"/>
    </row>
    <row r="19" spans="2:8" ht="25.5" customHeight="1" thickTop="1" x14ac:dyDescent="0.25">
      <c r="B19" s="40" t="s">
        <v>22</v>
      </c>
      <c r="C19" s="41" t="s">
        <v>23</v>
      </c>
      <c r="D19" s="42" t="s">
        <v>24</v>
      </c>
      <c r="E19" s="43" t="s">
        <v>25</v>
      </c>
      <c r="F19" s="42" t="s">
        <v>26</v>
      </c>
      <c r="G19" s="42"/>
      <c r="H19" s="44"/>
    </row>
    <row r="20" spans="2:8" ht="25.5" customHeight="1" thickBot="1" x14ac:dyDescent="0.3">
      <c r="B20" s="11" t="s">
        <v>27</v>
      </c>
      <c r="C20" s="45"/>
      <c r="D20" s="46">
        <f>C20/G27*24</f>
        <v>0</v>
      </c>
      <c r="E20" s="47">
        <f>C20*E9</f>
        <v>0</v>
      </c>
      <c r="F20" s="48">
        <f>D20*E9</f>
        <v>0</v>
      </c>
      <c r="G20" s="49"/>
      <c r="H20" s="50"/>
    </row>
    <row r="21" spans="2:8" ht="14" thickTop="1" thickBot="1" x14ac:dyDescent="0.3">
      <c r="B21" s="38"/>
      <c r="C21" s="51"/>
      <c r="D21" s="38"/>
      <c r="E21" s="38"/>
      <c r="F21" s="38"/>
      <c r="G21" s="38"/>
      <c r="H21" s="38"/>
    </row>
    <row r="22" spans="2:8" ht="14" thickTop="1" thickBot="1" x14ac:dyDescent="0.3">
      <c r="B22" s="52"/>
      <c r="C22" s="53" t="s">
        <v>28</v>
      </c>
      <c r="D22" s="53" t="s">
        <v>29</v>
      </c>
      <c r="E22" s="54" t="s">
        <v>11</v>
      </c>
      <c r="F22" s="54" t="s">
        <v>12</v>
      </c>
      <c r="G22" s="54" t="s">
        <v>13</v>
      </c>
      <c r="H22" s="55"/>
    </row>
    <row r="23" spans="2:8" ht="26.25" customHeight="1" thickTop="1" x14ac:dyDescent="0.25">
      <c r="B23" s="56" t="s">
        <v>30</v>
      </c>
      <c r="C23" s="57"/>
      <c r="D23" s="58"/>
      <c r="E23" s="22"/>
      <c r="F23" s="21">
        <f>F13</f>
        <v>0</v>
      </c>
      <c r="G23" s="24">
        <f>E23-F23/24</f>
        <v>0</v>
      </c>
      <c r="H23" s="59"/>
    </row>
    <row r="24" spans="2:8" ht="26.25" customHeight="1" x14ac:dyDescent="0.25">
      <c r="B24" s="56" t="s">
        <v>31</v>
      </c>
      <c r="C24" s="60"/>
      <c r="D24" s="61"/>
      <c r="E24" s="62"/>
      <c r="F24" s="21">
        <v>1</v>
      </c>
      <c r="G24" s="24">
        <f>E24-F24/24</f>
        <v>-4.1666666666666664E-2</v>
      </c>
      <c r="H24" s="29"/>
    </row>
    <row r="25" spans="2:8" ht="26.25" customHeight="1" x14ac:dyDescent="0.25">
      <c r="B25" s="56" t="s">
        <v>32</v>
      </c>
      <c r="C25" s="60"/>
      <c r="D25" s="63"/>
      <c r="E25" s="93"/>
      <c r="F25" s="94"/>
      <c r="G25" s="24"/>
      <c r="H25" s="64"/>
    </row>
    <row r="26" spans="2:8" ht="26" x14ac:dyDescent="0.25">
      <c r="B26" s="56" t="s">
        <v>33</v>
      </c>
      <c r="C26" s="65">
        <f>C23-C24</f>
        <v>0</v>
      </c>
      <c r="D26" s="66">
        <f>D23-D24</f>
        <v>0</v>
      </c>
      <c r="E26" s="82"/>
      <c r="F26" s="83"/>
      <c r="G26" s="67"/>
      <c r="H26" s="64"/>
    </row>
    <row r="27" spans="2:8" x14ac:dyDescent="0.25">
      <c r="B27" s="56" t="s">
        <v>34</v>
      </c>
      <c r="C27" s="28"/>
      <c r="D27" s="28"/>
      <c r="E27" s="67"/>
      <c r="F27" s="68">
        <f>G24-G23</f>
        <v>-4.1666666666666664E-2</v>
      </c>
      <c r="G27" s="31">
        <f>(G24-G23)*24</f>
        <v>-1</v>
      </c>
      <c r="H27" s="29" t="s">
        <v>19</v>
      </c>
    </row>
    <row r="28" spans="2:8" ht="13.5" thickBot="1" x14ac:dyDescent="0.3">
      <c r="B28" s="11" t="s">
        <v>35</v>
      </c>
      <c r="C28" s="69">
        <f>C26/G27*24</f>
        <v>0</v>
      </c>
      <c r="D28" s="69">
        <f>D26/G27*24</f>
        <v>0</v>
      </c>
      <c r="E28" s="70"/>
      <c r="F28" s="70"/>
      <c r="G28" s="70"/>
      <c r="H28" s="7"/>
    </row>
    <row r="29" spans="2:8" ht="14" thickTop="1" thickBot="1" x14ac:dyDescent="0.3">
      <c r="B29" s="8"/>
      <c r="C29" s="8"/>
      <c r="D29" s="8"/>
      <c r="E29" s="8"/>
      <c r="F29" s="8"/>
      <c r="G29" s="8"/>
      <c r="H29" s="8"/>
    </row>
    <row r="30" spans="2:8" ht="14" thickTop="1" thickBot="1" x14ac:dyDescent="0.3">
      <c r="B30" s="71" t="s">
        <v>36</v>
      </c>
      <c r="C30" s="72"/>
      <c r="D30" s="73"/>
      <c r="E30" s="74" t="s">
        <v>37</v>
      </c>
      <c r="F30" s="74"/>
      <c r="G30" s="72"/>
      <c r="H30" s="55"/>
    </row>
    <row r="31" spans="2:8" ht="13.5" thickTop="1" x14ac:dyDescent="0.25">
      <c r="B31" s="8"/>
      <c r="C31" s="8"/>
      <c r="D31" s="8"/>
      <c r="E31" s="8"/>
      <c r="F31" s="8"/>
      <c r="G31" s="8"/>
      <c r="H31" s="8"/>
    </row>
    <row r="32" spans="2:8" x14ac:dyDescent="0.25">
      <c r="B32" s="8"/>
      <c r="C32" s="8"/>
      <c r="D32" s="75"/>
      <c r="E32" s="8"/>
      <c r="F32" s="8"/>
      <c r="G32" s="8"/>
      <c r="H32" s="8"/>
    </row>
    <row r="33" spans="2:15" ht="12.75" customHeight="1" x14ac:dyDescent="0.25">
      <c r="B33" s="38" t="s">
        <v>38</v>
      </c>
      <c r="C33" s="38"/>
      <c r="D33" s="84" t="s">
        <v>40</v>
      </c>
      <c r="E33" s="84"/>
      <c r="F33" s="84"/>
      <c r="G33" s="84" t="s">
        <v>39</v>
      </c>
      <c r="H33" s="84"/>
      <c r="I33" s="76"/>
      <c r="M33" s="85"/>
      <c r="N33" s="85"/>
      <c r="O33" s="85"/>
    </row>
    <row r="34" spans="2:15" x14ac:dyDescent="0.25">
      <c r="B34" s="8"/>
      <c r="C34" s="8"/>
      <c r="D34" s="8"/>
      <c r="E34" s="8"/>
      <c r="F34" s="8"/>
      <c r="G34" s="8"/>
      <c r="H34" s="8"/>
    </row>
    <row r="35" spans="2:15" x14ac:dyDescent="0.25">
      <c r="B35" s="8"/>
      <c r="C35" s="8"/>
      <c r="D35" s="8"/>
      <c r="E35" s="8"/>
      <c r="F35" s="8"/>
      <c r="G35" s="8"/>
      <c r="H35" s="8"/>
    </row>
  </sheetData>
  <mergeCells count="9">
    <mergeCell ref="E26:F26"/>
    <mergeCell ref="D33:F33"/>
    <mergeCell ref="G33:H33"/>
    <mergeCell ref="M33:O33"/>
    <mergeCell ref="C11:D11"/>
    <mergeCell ref="E11:G11"/>
    <mergeCell ref="C12:D12"/>
    <mergeCell ref="C16:D16"/>
    <mergeCell ref="E25:F25"/>
  </mergeCells>
  <printOptions horizontalCentered="1" verticalCentered="1"/>
  <pageMargins left="0.27559055118110198" right="0.23622047244094499" top="0.31496062992126" bottom="0.32" header="0.23622047244094499" footer="0.18"/>
  <pageSetup paperSize="9" scale="93" orientation="landscape" blackAndWhite="1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51</vt:lpstr>
      <vt:lpstr>'LNG 51'!Print_Area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Marine max</cp:lastModifiedBy>
  <cp:lastPrinted>2025-02-24T12:30:23Z</cp:lastPrinted>
  <dcterms:created xsi:type="dcterms:W3CDTF">2015-11-29T08:15:50Z</dcterms:created>
  <dcterms:modified xsi:type="dcterms:W3CDTF">2025-02-24T12:30:29Z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2023-10-30T03:39:06Z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3944db30-9c85-4fb3-81fb-9e030531c1de</vt:lpwstr>
  </property>
  <property fmtid="{D5CDD505-2E9C-101B-9397-08002B2CF9AE}" pid="8" name="MSIP_Label_a2264674-cd8f-466c-b856-e08499a2c724_ContentBits">
    <vt:lpwstr>0</vt:lpwstr>
  </property>
</Properties>
</file>